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W1.UMIG\Desktop\Odpowiedzi na pytania ostateczna wersja\"/>
    </mc:Choice>
  </mc:AlternateContent>
  <xr:revisionPtr revIDLastSave="0" documentId="13_ncr:1_{D5B948AF-19DB-4AD6-A01F-A44FCCA7749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TABEL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D17" i="1"/>
  <c r="E16" i="1"/>
  <c r="E15" i="1"/>
  <c r="E14" i="1"/>
  <c r="E13" i="1"/>
  <c r="E12" i="1"/>
  <c r="E3" i="1" l="1"/>
  <c r="E11" i="1" l="1"/>
  <c r="E10" i="1"/>
  <c r="E9" i="1"/>
  <c r="E8" i="1"/>
  <c r="E7" i="1"/>
  <c r="E6" i="1"/>
  <c r="E5" i="1"/>
  <c r="E4" i="1"/>
  <c r="E17" i="1" l="1"/>
  <c r="D21" i="1" s="1"/>
  <c r="D22" i="1" s="1"/>
  <c r="D23" i="1" s="1"/>
</calcChain>
</file>

<file path=xl/sharedStrings.xml><?xml version="1.0" encoding="utf-8"?>
<sst xmlns="http://schemas.openxmlformats.org/spreadsheetml/2006/main" count="46" uniqueCount="46">
  <si>
    <t>l.p.</t>
  </si>
  <si>
    <t xml:space="preserve">KATEGORIA ODPADÓW </t>
  </si>
  <si>
    <t>CENA JEDNOSTKOWA NETTO ZA 1 MG</t>
  </si>
  <si>
    <t>1.</t>
  </si>
  <si>
    <t>niesegregowane (zmieszane) (kod 20 03 01)</t>
  </si>
  <si>
    <t>2.</t>
  </si>
  <si>
    <t>papier obejmujący opakowania z papieru i tektury ( kod 15 01 01)</t>
  </si>
  <si>
    <t>3.</t>
  </si>
  <si>
    <t>szkło - obejmujące opakowania ze szkła (kod 15 01 07)</t>
  </si>
  <si>
    <t xml:space="preserve">4. </t>
  </si>
  <si>
    <t xml:space="preserve">tworzywa sztuczne i metale - obejmujące opakowania z tworzyw sztucznych, metali oraz opakowania wielomateriałowe (kod 15 01 02) </t>
  </si>
  <si>
    <t>5.</t>
  </si>
  <si>
    <t xml:space="preserve">biodopady (kod 20 02 01) </t>
  </si>
  <si>
    <t xml:space="preserve">6. </t>
  </si>
  <si>
    <t>wielkogabarytowe (20 03 07)</t>
  </si>
  <si>
    <t>7.</t>
  </si>
  <si>
    <t>zużyte urządzenia elektroniczne i elektryczne (20 01 34)</t>
  </si>
  <si>
    <t>8.</t>
  </si>
  <si>
    <t xml:space="preserve">zużyte opony (kod 16 01 03) </t>
  </si>
  <si>
    <t xml:space="preserve">9. </t>
  </si>
  <si>
    <t>UWAGA:  W przypadku odbioru przez Wykonawcę w trakcie realizacji zamówienia odpadów o kodzie nie uwzględnionym w prognozie, rozliczenie nastąpi według stawki za 1Mg odpadów zmieszanych</t>
  </si>
  <si>
    <t>UWAGA: Zamawiający zastrzega możliwy wzrost ilości odpadów o ok. 15% w stosunku rocznym do ilości prognozowanej.</t>
  </si>
  <si>
    <t xml:space="preserve">SUMA PROGNOZOWANEJ MASY ODPADÓW </t>
  </si>
  <si>
    <t>VAT 8 %</t>
  </si>
  <si>
    <t>SZACUNKOWA CENA OFERTOWA NETTO</t>
  </si>
  <si>
    <t>SZACUNKOWA CENA OFERTOWA BRUTTO</t>
  </si>
  <si>
    <t>PROGNOZOWANA MASA ODPADÓW W OKRESIE OD 1.04.2022 DO 31.03.2024</t>
  </si>
  <si>
    <t>PROGNOZOWANA WARTOŚĆ NETTO ODPADÓW W OKRESIE OD 1.04.2022 DO 31.03.2024</t>
  </si>
  <si>
    <t>10.</t>
  </si>
  <si>
    <t>popioły (kod 20 01 99)</t>
  </si>
  <si>
    <t>przeterminowane leki (kod 20 01 32)</t>
  </si>
  <si>
    <t>11.</t>
  </si>
  <si>
    <t>12.</t>
  </si>
  <si>
    <t>13.</t>
  </si>
  <si>
    <t>14.</t>
  </si>
  <si>
    <t>15.</t>
  </si>
  <si>
    <t>baterie (kod 20 01 33*)</t>
  </si>
  <si>
    <t>budowlano-rozbiórkowe (kod 17 09 04)</t>
  </si>
  <si>
    <t>odpady niekwalifikujące się do odpadów medycznych (kod ex 20 01 99)</t>
  </si>
  <si>
    <t>farby,tusze,farby drukarskie,kleje (kod 20 01 28)</t>
  </si>
  <si>
    <t>16.</t>
  </si>
  <si>
    <t>17.</t>
  </si>
  <si>
    <t>18.</t>
  </si>
  <si>
    <t>Zryczałtowana miesięczna opłata za prowadzenie PSZOK (netto)</t>
  </si>
  <si>
    <t>Ilość miesięcy</t>
  </si>
  <si>
    <t>Opłata za prowadzenie PSZOK (netto)- za cały okres 24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</si>
</sst>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1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 tint="-9.9978637043366805E-2"/>
        <bgColor rgb="FFCCCCFF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/>
    <xf numFmtId="4" fontId="5" fillId="4" borderId="2" xfId="0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topLeftCell="A10" zoomScaleNormal="100" workbookViewId="0">
      <selection activeCell="I23" sqref="I23"/>
    </sheetView>
  </sheetViews>
  <sheetFormatPr defaultColWidth="8.85546875" defaultRowHeight="15" x14ac:dyDescent="0.25"/>
  <cols>
    <col min="1" max="1" width="6" customWidth="1"/>
    <col min="2" max="2" width="49" customWidth="1"/>
    <col min="3" max="3" width="25.140625" customWidth="1"/>
    <col min="4" max="4" width="50.28515625" customWidth="1"/>
    <col min="5" max="5" width="47.140625" customWidth="1"/>
    <col min="6" max="1025" width="8.7109375" customWidth="1"/>
  </cols>
  <sheetData>
    <row r="1" spans="1:5" ht="15" customHeight="1" thickBot="1" x14ac:dyDescent="0.3">
      <c r="A1" s="25" t="s">
        <v>0</v>
      </c>
      <c r="B1" s="26" t="s">
        <v>1</v>
      </c>
      <c r="C1" s="24" t="s">
        <v>2</v>
      </c>
      <c r="D1" s="24" t="s">
        <v>26</v>
      </c>
      <c r="E1" s="24" t="s">
        <v>27</v>
      </c>
    </row>
    <row r="2" spans="1:5" ht="15" customHeight="1" thickBot="1" x14ac:dyDescent="0.3">
      <c r="A2" s="25"/>
      <c r="B2" s="26"/>
      <c r="C2" s="24"/>
      <c r="D2" s="24"/>
      <c r="E2" s="24"/>
    </row>
    <row r="3" spans="1:5" ht="16.5" thickBot="1" x14ac:dyDescent="0.3">
      <c r="A3" s="4" t="s">
        <v>3</v>
      </c>
      <c r="B3" s="5" t="s">
        <v>4</v>
      </c>
      <c r="C3" s="6"/>
      <c r="D3" s="13">
        <v>2100</v>
      </c>
      <c r="E3" s="15">
        <f xml:space="preserve"> C3*D3</f>
        <v>0</v>
      </c>
    </row>
    <row r="4" spans="1:5" ht="32.25" thickBot="1" x14ac:dyDescent="0.3">
      <c r="A4" s="4" t="s">
        <v>5</v>
      </c>
      <c r="B4" s="5" t="s">
        <v>6</v>
      </c>
      <c r="C4" s="6"/>
      <c r="D4" s="13">
        <v>50</v>
      </c>
      <c r="E4" s="15">
        <f t="shared" ref="E4:E16" si="0">C4*D4</f>
        <v>0</v>
      </c>
    </row>
    <row r="5" spans="1:5" ht="32.25" thickBot="1" x14ac:dyDescent="0.3">
      <c r="A5" s="4" t="s">
        <v>7</v>
      </c>
      <c r="B5" s="5" t="s">
        <v>8</v>
      </c>
      <c r="C5" s="6"/>
      <c r="D5" s="13">
        <v>220</v>
      </c>
      <c r="E5" s="15">
        <f t="shared" si="0"/>
        <v>0</v>
      </c>
    </row>
    <row r="6" spans="1:5" ht="48" thickBot="1" x14ac:dyDescent="0.3">
      <c r="A6" s="4" t="s">
        <v>9</v>
      </c>
      <c r="B6" s="5" t="s">
        <v>10</v>
      </c>
      <c r="C6" s="6"/>
      <c r="D6" s="13">
        <v>230</v>
      </c>
      <c r="E6" s="15">
        <f t="shared" si="0"/>
        <v>0</v>
      </c>
    </row>
    <row r="7" spans="1:5" ht="16.5" thickBot="1" x14ac:dyDescent="0.3">
      <c r="A7" s="4" t="s">
        <v>11</v>
      </c>
      <c r="B7" s="5" t="s">
        <v>12</v>
      </c>
      <c r="C7" s="6"/>
      <c r="D7" s="13">
        <v>130</v>
      </c>
      <c r="E7" s="15">
        <f t="shared" si="0"/>
        <v>0</v>
      </c>
    </row>
    <row r="8" spans="1:5" ht="16.5" thickBot="1" x14ac:dyDescent="0.3">
      <c r="A8" s="4" t="s">
        <v>13</v>
      </c>
      <c r="B8" s="5" t="s">
        <v>14</v>
      </c>
      <c r="C8" s="6"/>
      <c r="D8" s="13">
        <v>200</v>
      </c>
      <c r="E8" s="15">
        <f t="shared" si="0"/>
        <v>0</v>
      </c>
    </row>
    <row r="9" spans="1:5" ht="32.25" thickBot="1" x14ac:dyDescent="0.3">
      <c r="A9" s="4" t="s">
        <v>15</v>
      </c>
      <c r="B9" s="5" t="s">
        <v>16</v>
      </c>
      <c r="C9" s="6"/>
      <c r="D9" s="13">
        <v>18</v>
      </c>
      <c r="E9" s="15">
        <f t="shared" si="0"/>
        <v>0</v>
      </c>
    </row>
    <row r="10" spans="1:5" ht="16.5" thickBot="1" x14ac:dyDescent="0.3">
      <c r="A10" s="4" t="s">
        <v>17</v>
      </c>
      <c r="B10" s="7" t="s">
        <v>18</v>
      </c>
      <c r="C10" s="6"/>
      <c r="D10" s="13">
        <v>38</v>
      </c>
      <c r="E10" s="15">
        <f t="shared" si="0"/>
        <v>0</v>
      </c>
    </row>
    <row r="11" spans="1:5" ht="16.5" thickBot="1" x14ac:dyDescent="0.3">
      <c r="A11" s="4" t="s">
        <v>19</v>
      </c>
      <c r="B11" s="5" t="s">
        <v>29</v>
      </c>
      <c r="C11" s="6"/>
      <c r="D11" s="13">
        <v>220</v>
      </c>
      <c r="E11" s="15">
        <f t="shared" si="0"/>
        <v>0</v>
      </c>
    </row>
    <row r="12" spans="1:5" ht="16.5" thickBot="1" x14ac:dyDescent="0.3">
      <c r="A12" s="4" t="s">
        <v>28</v>
      </c>
      <c r="B12" s="5" t="s">
        <v>30</v>
      </c>
      <c r="C12" s="6"/>
      <c r="D12" s="13">
        <v>7.0000000000000007E-2</v>
      </c>
      <c r="E12" s="15">
        <f t="shared" si="0"/>
        <v>0</v>
      </c>
    </row>
    <row r="13" spans="1:5" ht="16.5" thickBot="1" x14ac:dyDescent="0.3">
      <c r="A13" s="4" t="s">
        <v>31</v>
      </c>
      <c r="B13" s="5" t="s">
        <v>36</v>
      </c>
      <c r="C13" s="6"/>
      <c r="D13" s="13">
        <v>0.15</v>
      </c>
      <c r="E13" s="15">
        <f t="shared" si="0"/>
        <v>0</v>
      </c>
    </row>
    <row r="14" spans="1:5" ht="16.5" thickBot="1" x14ac:dyDescent="0.3">
      <c r="A14" s="4" t="s">
        <v>32</v>
      </c>
      <c r="B14" s="5" t="s">
        <v>37</v>
      </c>
      <c r="C14" s="6"/>
      <c r="D14" s="13">
        <v>25</v>
      </c>
      <c r="E14" s="15">
        <f t="shared" si="0"/>
        <v>0</v>
      </c>
    </row>
    <row r="15" spans="1:5" ht="32.25" thickBot="1" x14ac:dyDescent="0.3">
      <c r="A15" s="19" t="s">
        <v>33</v>
      </c>
      <c r="B15" s="5" t="s">
        <v>38</v>
      </c>
      <c r="C15" s="6"/>
      <c r="D15" s="13">
        <v>1E-3</v>
      </c>
      <c r="E15" s="15">
        <f t="shared" si="0"/>
        <v>0</v>
      </c>
    </row>
    <row r="16" spans="1:5" ht="16.5" thickBot="1" x14ac:dyDescent="0.3">
      <c r="A16" s="19" t="s">
        <v>34</v>
      </c>
      <c r="B16" s="5" t="s">
        <v>39</v>
      </c>
      <c r="C16" s="6"/>
      <c r="D16" s="13">
        <v>0.2</v>
      </c>
      <c r="E16" s="15">
        <f t="shared" si="0"/>
        <v>0</v>
      </c>
    </row>
    <row r="17" spans="1:5" ht="16.5" thickBot="1" x14ac:dyDescent="0.3">
      <c r="A17" s="19" t="s">
        <v>35</v>
      </c>
      <c r="B17" s="2" t="s">
        <v>22</v>
      </c>
      <c r="C17" s="7"/>
      <c r="D17" s="14">
        <f>SUM(D3:D16)</f>
        <v>3231.4210000000003</v>
      </c>
      <c r="E17" s="15">
        <f>SUM(E3:E16)</f>
        <v>0</v>
      </c>
    </row>
    <row r="18" spans="1:5" s="8" customFormat="1" ht="16.5" thickBot="1" x14ac:dyDescent="0.3">
      <c r="A18" s="20" t="s">
        <v>40</v>
      </c>
      <c r="B18" s="22" t="s">
        <v>43</v>
      </c>
      <c r="C18" s="23"/>
      <c r="D18" s="9"/>
      <c r="E18" s="3"/>
    </row>
    <row r="19" spans="1:5" s="8" customFormat="1" ht="16.5" thickBot="1" x14ac:dyDescent="0.3">
      <c r="A19" s="20" t="s">
        <v>41</v>
      </c>
      <c r="B19" s="22" t="s">
        <v>44</v>
      </c>
      <c r="C19" s="23"/>
      <c r="D19" s="13">
        <v>24</v>
      </c>
      <c r="E19" s="3"/>
    </row>
    <row r="20" spans="1:5" ht="16.5" thickBot="1" x14ac:dyDescent="0.3">
      <c r="A20" s="20" t="s">
        <v>42</v>
      </c>
      <c r="B20" s="22" t="s">
        <v>45</v>
      </c>
      <c r="C20" s="23"/>
      <c r="D20" s="16">
        <f>D18*D19</f>
        <v>0</v>
      </c>
      <c r="E20" s="3"/>
    </row>
    <row r="21" spans="1:5" ht="63.75" thickBot="1" x14ac:dyDescent="0.4">
      <c r="C21" s="10" t="s">
        <v>24</v>
      </c>
      <c r="D21" s="17">
        <f>E17+D20</f>
        <v>0</v>
      </c>
    </row>
    <row r="22" spans="1:5" ht="21" x14ac:dyDescent="0.35">
      <c r="B22" s="1"/>
      <c r="C22" s="11" t="s">
        <v>23</v>
      </c>
      <c r="D22" s="21">
        <f>D21*8%</f>
        <v>0</v>
      </c>
    </row>
    <row r="23" spans="1:5" ht="93" x14ac:dyDescent="0.35">
      <c r="C23" s="12" t="s">
        <v>25</v>
      </c>
      <c r="D23" s="18">
        <f>SUM(D21+D22)</f>
        <v>0</v>
      </c>
    </row>
    <row r="24" spans="1:5" x14ac:dyDescent="0.25">
      <c r="B24" s="1"/>
      <c r="C24" s="1"/>
    </row>
    <row r="26" spans="1:5" ht="75" x14ac:dyDescent="0.25">
      <c r="B26" s="1" t="s">
        <v>20</v>
      </c>
      <c r="C26" s="1" t="s">
        <v>21</v>
      </c>
    </row>
  </sheetData>
  <mergeCells count="8">
    <mergeCell ref="B18:C18"/>
    <mergeCell ref="B19:C19"/>
    <mergeCell ref="B20:C20"/>
    <mergeCell ref="E1:E2"/>
    <mergeCell ref="A1:A2"/>
    <mergeCell ref="B1:B2"/>
    <mergeCell ref="C1:C2"/>
    <mergeCell ref="D1:D2"/>
  </mergeCells>
  <pageMargins left="0.7" right="0.7" top="0.75" bottom="0.75" header="0.51180555555555496" footer="0.51180555555555496"/>
  <pageSetup paperSize="9" scale="7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dc:description/>
  <cp:lastModifiedBy>Kamila Wieczorek</cp:lastModifiedBy>
  <cp:revision>1</cp:revision>
  <cp:lastPrinted>2022-02-28T13:25:20Z</cp:lastPrinted>
  <dcterms:created xsi:type="dcterms:W3CDTF">2020-01-15T21:04:29Z</dcterms:created>
  <dcterms:modified xsi:type="dcterms:W3CDTF">2022-02-28T13:25:40Z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